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" yWindow="300" windowWidth="19176" windowHeight="11688"/>
  </bookViews>
  <sheets>
    <sheet name="MADALENA FINAL" sheetId="6" r:id="rId1"/>
  </sheets>
  <definedNames>
    <definedName name="_xlnm.Print_Area" localSheetId="0">'MADALENA FINAL'!$A$1:$H$62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6"/>
  <c r="H37"/>
  <c r="H36"/>
  <c r="H35" l="1"/>
  <c r="H54"/>
  <c r="G54"/>
  <c r="G53"/>
  <c r="H53" s="1"/>
  <c r="H49"/>
  <c r="G49"/>
  <c r="G40"/>
  <c r="H40" s="1"/>
  <c r="G23"/>
  <c r="H23" s="1"/>
  <c r="H19"/>
  <c r="G16"/>
  <c r="H16" s="1"/>
  <c r="G17"/>
  <c r="H17" s="1"/>
  <c r="G18"/>
  <c r="H18" s="1"/>
  <c r="G15"/>
  <c r="H15" s="1"/>
  <c r="H50" l="1"/>
  <c r="H45"/>
  <c r="H46"/>
  <c r="H47"/>
  <c r="H48"/>
  <c r="H41"/>
  <c r="H42"/>
  <c r="H43"/>
  <c r="H44"/>
  <c r="H39" l="1"/>
  <c r="H11" l="1"/>
  <c r="H34"/>
  <c r="H33"/>
  <c r="H32"/>
  <c r="H29"/>
  <c r="H26"/>
  <c r="H27" s="1"/>
  <c r="H22"/>
  <c r="H12"/>
  <c r="H10"/>
  <c r="H51" l="1"/>
  <c r="H55"/>
  <c r="H13"/>
  <c r="H30"/>
  <c r="H24"/>
  <c r="H20"/>
  <c r="H57" l="1"/>
</calcChain>
</file>

<file path=xl/sharedStrings.xml><?xml version="1.0" encoding="utf-8"?>
<sst xmlns="http://schemas.openxmlformats.org/spreadsheetml/2006/main" count="162" uniqueCount="98">
  <si>
    <t>OBRA:</t>
  </si>
  <si>
    <t>LOCAL:</t>
  </si>
  <si>
    <t>DESCRIÇÃO</t>
  </si>
  <si>
    <t>UNID.</t>
  </si>
  <si>
    <t>QUANT.</t>
  </si>
  <si>
    <t>FONTE:</t>
  </si>
  <si>
    <t xml:space="preserve">                         Prefeitura do Município de Itajobi</t>
  </si>
  <si>
    <r>
      <t xml:space="preserve">                                                                  ESTADO DE SÃO PAULO     </t>
    </r>
    <r>
      <rPr>
        <b/>
        <sz val="11"/>
        <color theme="1"/>
        <rFont val="Lucida Sans Unicode"/>
        <family val="2"/>
      </rPr>
      <t xml:space="preserve">- </t>
    </r>
    <r>
      <rPr>
        <b/>
        <sz val="11"/>
        <color theme="1"/>
        <rFont val="Arial"/>
        <family val="2"/>
      </rPr>
      <t xml:space="preserve">     CNPJ 45.126.851/0001-13</t>
    </r>
  </si>
  <si>
    <t>FDE</t>
  </si>
  <si>
    <t>Lastro de concreto c/ hidrofugo e=5cm</t>
  </si>
  <si>
    <t>13.01.004</t>
  </si>
  <si>
    <t>MUNICÍPIO :</t>
  </si>
  <si>
    <t>ITAJOBI - SP</t>
  </si>
  <si>
    <t>FONTE</t>
  </si>
  <si>
    <t xml:space="preserve">CÓDIGO </t>
  </si>
  <si>
    <t>PR.UNIT.</t>
  </si>
  <si>
    <t xml:space="preserve">PR.TOTAL </t>
  </si>
  <si>
    <t xml:space="preserve">SERVIÇOS PRELIMINARES </t>
  </si>
  <si>
    <t>04.01.071</t>
  </si>
  <si>
    <t xml:space="preserve">SERVIÇOS COMPLEMENTARES </t>
  </si>
  <si>
    <t>SIDIOMAR UJAQUE</t>
  </si>
  <si>
    <t>PREFEITO DO MUNICÍPIO DE ITAJOBI</t>
  </si>
  <si>
    <t>01.60.099</t>
  </si>
  <si>
    <t>MV</t>
  </si>
  <si>
    <t>Retiradas de 12 torneiras</t>
  </si>
  <si>
    <t>Retiradas de 18 portas</t>
  </si>
  <si>
    <t>Retiradas de 12 vasos sanitários</t>
  </si>
  <si>
    <t>PORTAS</t>
  </si>
  <si>
    <t>VASOS SANITÁRIOS E TORNEIRAS</t>
  </si>
  <si>
    <t>FORRO</t>
  </si>
  <si>
    <t>BANHEIRO COM TROCADOR</t>
  </si>
  <si>
    <t>Alvenaria de tijolo ceramico furado (baiano) esp.nom. 12.5 cm</t>
  </si>
  <si>
    <t>M2</t>
  </si>
  <si>
    <t>25.02.211</t>
  </si>
  <si>
    <t>CDHU</t>
  </si>
  <si>
    <t>Porta veneziana de abrir em alumínio - cor branca P90</t>
  </si>
  <si>
    <t>Porta veneziana de abrir em alumínio - cor branca P80</t>
  </si>
  <si>
    <t>Porta veneziana de abrir em alumínio - cor branca P70</t>
  </si>
  <si>
    <t xml:space="preserve">MANUTENÇÃO EM SALAS DE AULA- EMEI "MAGDALENA CARPI BEGGIATO" </t>
  </si>
  <si>
    <t>26.02.060</t>
  </si>
  <si>
    <t>Vidro temperado incolor de 10 mm</t>
  </si>
  <si>
    <t>Bacia sifonada de louca branca (vdr 6l) c/ assento</t>
  </si>
  <si>
    <t>08.16.001</t>
  </si>
  <si>
    <t>UNID</t>
  </si>
  <si>
    <t>Torneira para bancada automática, acionamento hidromecânico, em latão cromado, DN= 1/2´ou</t>
  </si>
  <si>
    <t>44.03.645</t>
  </si>
  <si>
    <t>PINTURA EM PORTÕES DA FACHADA</t>
  </si>
  <si>
    <t>10.01.082</t>
  </si>
  <si>
    <t>Forro em lâmina de pvc 200mm e = 7 ou 8mm com certificação antichamas</t>
  </si>
  <si>
    <t>15.03.027</t>
  </si>
  <si>
    <t>Esmalte a base de agua em cercas, portões e gradis</t>
  </si>
  <si>
    <t>Porta veneziana de abrir em alumínio - cor branca P115</t>
  </si>
  <si>
    <t xml:space="preserve">RUA ORINTE COSSARI Nº 170  - BAIRRO BELA VISTA </t>
  </si>
  <si>
    <t>WANDERSON FREITAS DE SARRO</t>
  </si>
  <si>
    <t>CREA 5069650745</t>
  </si>
  <si>
    <t>12.01.001</t>
  </si>
  <si>
    <t>Chapisco</t>
  </si>
  <si>
    <t>Emboco desempenado</t>
  </si>
  <si>
    <t>12.01.006</t>
  </si>
  <si>
    <t>18.06.102</t>
  </si>
  <si>
    <t>08.16.093</t>
  </si>
  <si>
    <t>Br-05 trocador acessível</t>
  </si>
  <si>
    <t>08.15.002</t>
  </si>
  <si>
    <t>Bn-01 banho bercário</t>
  </si>
  <si>
    <t>05.05.037</t>
  </si>
  <si>
    <t>Bs-08 bancada para fraldário</t>
  </si>
  <si>
    <t>09.07.099</t>
  </si>
  <si>
    <t>Servicos de enfiacao, tomadas e iluminação</t>
  </si>
  <si>
    <t>08.16.056</t>
  </si>
  <si>
    <t>Br-10 lavatorio (canto) acessivel</t>
  </si>
  <si>
    <t>CJ</t>
  </si>
  <si>
    <t>Br-08 bacia para sanitario acessivel</t>
  </si>
  <si>
    <t>08.16.054</t>
  </si>
  <si>
    <t>08.09.099</t>
  </si>
  <si>
    <t>Servicos em rede de esgoto</t>
  </si>
  <si>
    <t>08.03.099</t>
  </si>
  <si>
    <t>Servicos em rede de agua fria</t>
  </si>
  <si>
    <t>25.01.030</t>
  </si>
  <si>
    <t>Caixilho em alumínio basculante com vidro, linha comercial janela 1,00 x 0,80</t>
  </si>
  <si>
    <t>06.60.099</t>
  </si>
  <si>
    <t>Retiradas - retirada e recolocação de janela da sala de aula</t>
  </si>
  <si>
    <t>MC</t>
  </si>
  <si>
    <t>49.06.020</t>
  </si>
  <si>
    <t>Grelha em ferro fundido para caixas e canaletas 38,54m x 0,20m</t>
  </si>
  <si>
    <t>Porta veneziana de abrir em alumínio - cor branca Porta dos banheiros</t>
  </si>
  <si>
    <t>PR.UNIT. COM BDI</t>
  </si>
  <si>
    <t>FDE / L.Sociais = 120,87%/  DATA BASE: JULHO /2024 BDi = 23,00%
CDHU VERSÃO 194 BDi = 23,00%</t>
  </si>
  <si>
    <t xml:space="preserve">VALOR GLOBAL COM BDI </t>
  </si>
  <si>
    <t>15.02.005</t>
  </si>
  <si>
    <t>Tinta latex economica</t>
  </si>
  <si>
    <t>03.03.022</t>
  </si>
  <si>
    <t>Laje pre-fabricada vigota trelicada unidirecional lt16-300kgf/m2</t>
  </si>
  <si>
    <t>07.02.004</t>
  </si>
  <si>
    <t>Fornecimento e montagem de estrutura metalica com aço nao patinavel (astm a36/a570)</t>
  </si>
  <si>
    <t>KG</t>
  </si>
  <si>
    <t>07.03.129</t>
  </si>
  <si>
    <t>Telha galvalume / aco galv pint 1 face po ou coil-coating ondulada crfs e=0,65mm</t>
  </si>
  <si>
    <t>Placa cerâmica esmaltada PEI-5 para área interna, grupo de absorção BIIb, resistência química B, assentado com argamassa colante industrializada para o piso e paredes internas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</si>
</sst>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Lucida Sans Unicode"/>
      <family val="2"/>
    </font>
    <font>
      <shadow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44" fontId="3" fillId="0" borderId="0" xfId="4" applyFont="1" applyAlignment="1"/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3" borderId="0" xfId="0" applyFill="1"/>
    <xf numFmtId="0" fontId="0" fillId="0" borderId="0" xfId="0" applyAlignment="1">
      <alignment vertical="center"/>
    </xf>
    <xf numFmtId="0" fontId="8" fillId="0" borderId="2" xfId="0" applyFont="1" applyBorder="1"/>
    <xf numFmtId="14" fontId="9" fillId="0" borderId="2" xfId="0" applyNumberFormat="1" applyFont="1" applyFill="1" applyBorder="1" applyAlignment="1">
      <alignment horizontal="center" vertical="top" wrapText="1"/>
    </xf>
    <xf numFmtId="44" fontId="2" fillId="0" borderId="2" xfId="4" applyFont="1" applyFill="1" applyBorder="1" applyAlignment="1">
      <alignment horizontal="center" vertical="top" wrapText="1"/>
    </xf>
    <xf numFmtId="44" fontId="9" fillId="0" borderId="2" xfId="4" applyFont="1" applyFill="1" applyBorder="1" applyAlignment="1">
      <alignment horizontal="center" vertical="top" wrapText="1"/>
    </xf>
    <xf numFmtId="14" fontId="9" fillId="0" borderId="2" xfId="0" applyNumberFormat="1" applyFont="1" applyFill="1" applyBorder="1" applyAlignment="1">
      <alignment horizontal="center" vertical="center" wrapText="1"/>
    </xf>
    <xf numFmtId="43" fontId="2" fillId="0" borderId="2" xfId="3" applyFont="1" applyFill="1" applyBorder="1" applyAlignment="1">
      <alignment horizontal="center" vertical="center" wrapText="1"/>
    </xf>
    <xf numFmtId="44" fontId="2" fillId="0" borderId="2" xfId="4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vertical="center" wrapText="1"/>
    </xf>
    <xf numFmtId="44" fontId="10" fillId="0" borderId="2" xfId="4" applyFont="1" applyFill="1" applyBorder="1" applyAlignment="1">
      <alignment horizontal="center" vertical="top" wrapText="1"/>
    </xf>
    <xf numFmtId="44" fontId="10" fillId="0" borderId="2" xfId="4" applyFont="1" applyFill="1" applyBorder="1" applyAlignment="1">
      <alignment horizontal="left" vertical="top" wrapText="1"/>
    </xf>
    <xf numFmtId="0" fontId="11" fillId="0" borderId="2" xfId="0" applyFont="1" applyBorder="1"/>
    <xf numFmtId="0" fontId="1" fillId="0" borderId="4" xfId="0" applyFont="1" applyBorder="1" applyAlignment="1"/>
    <xf numFmtId="0" fontId="0" fillId="0" borderId="5" xfId="0" applyFont="1" applyBorder="1"/>
    <xf numFmtId="0" fontId="0" fillId="0" borderId="5" xfId="0" applyBorder="1"/>
    <xf numFmtId="44" fontId="3" fillId="0" borderId="5" xfId="4" applyFont="1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1" fillId="0" borderId="1" xfId="0" applyFont="1" applyBorder="1" applyAlignment="1"/>
    <xf numFmtId="0" fontId="0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/>
    <xf numFmtId="44" fontId="7" fillId="0" borderId="0" xfId="4" applyFont="1" applyBorder="1" applyAlignment="1"/>
    <xf numFmtId="0" fontId="7" fillId="0" borderId="0" xfId="0" applyFont="1" applyBorder="1" applyAlignment="1">
      <alignment horizontal="right"/>
    </xf>
    <xf numFmtId="0" fontId="0" fillId="0" borderId="7" xfId="0" applyBorder="1"/>
    <xf numFmtId="0" fontId="4" fillId="0" borderId="0" xfId="0" applyFont="1" applyBorder="1" applyAlignment="1"/>
    <xf numFmtId="0" fontId="0" fillId="0" borderId="0" xfId="0" applyFont="1" applyBorder="1" applyAlignment="1"/>
    <xf numFmtId="44" fontId="3" fillId="0" borderId="0" xfId="4" applyFont="1" applyBorder="1" applyAlignment="1"/>
    <xf numFmtId="0" fontId="4" fillId="0" borderId="0" xfId="0" applyFont="1" applyBorder="1" applyAlignment="1">
      <alignment horizontal="right"/>
    </xf>
    <xf numFmtId="0" fontId="11" fillId="2" borderId="2" xfId="1" applyFont="1" applyFill="1" applyBorder="1" applyAlignment="1"/>
    <xf numFmtId="0" fontId="2" fillId="2" borderId="3" xfId="1" applyFont="1" applyFill="1" applyBorder="1" applyAlignment="1">
      <alignment horizontal="center"/>
    </xf>
    <xf numFmtId="0" fontId="11" fillId="3" borderId="3" xfId="1" applyFont="1" applyFill="1" applyBorder="1"/>
    <xf numFmtId="0" fontId="12" fillId="3" borderId="3" xfId="1" applyFont="1" applyFill="1" applyBorder="1" applyAlignment="1"/>
    <xf numFmtId="0" fontId="12" fillId="3" borderId="9" xfId="1" applyFont="1" applyFill="1" applyBorder="1" applyAlignment="1"/>
    <xf numFmtId="0" fontId="12" fillId="3" borderId="10" xfId="1" applyFont="1" applyFill="1" applyBorder="1" applyAlignment="1"/>
    <xf numFmtId="0" fontId="9" fillId="0" borderId="2" xfId="0" applyFont="1" applyBorder="1"/>
    <xf numFmtId="0" fontId="2" fillId="2" borderId="2" xfId="1" applyFont="1" applyFill="1" applyBorder="1" applyAlignment="1">
      <alignment horizontal="center"/>
    </xf>
    <xf numFmtId="0" fontId="11" fillId="2" borderId="2" xfId="1" applyFont="1" applyFill="1" applyBorder="1"/>
    <xf numFmtId="0" fontId="12" fillId="0" borderId="2" xfId="1" applyFont="1" applyBorder="1" applyAlignment="1"/>
    <xf numFmtId="0" fontId="11" fillId="2" borderId="8" xfId="1" applyFont="1" applyFill="1" applyBorder="1"/>
    <xf numFmtId="0" fontId="2" fillId="2" borderId="2" xfId="1" applyFont="1" applyFill="1" applyBorder="1"/>
    <xf numFmtId="0" fontId="11" fillId="2" borderId="3" xfId="1" applyFont="1" applyFill="1" applyBorder="1" applyAlignment="1">
      <alignment wrapText="1"/>
    </xf>
    <xf numFmtId="0" fontId="11" fillId="2" borderId="9" xfId="1" applyFont="1" applyFill="1" applyBorder="1" applyAlignment="1">
      <alignment wrapText="1"/>
    </xf>
    <xf numFmtId="0" fontId="11" fillId="2" borderId="10" xfId="1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vertical="top" wrapText="1"/>
    </xf>
    <xf numFmtId="14" fontId="9" fillId="0" borderId="2" xfId="0" applyNumberFormat="1" applyFont="1" applyFill="1" applyBorder="1" applyAlignment="1">
      <alignment vertical="top" wrapText="1"/>
    </xf>
    <xf numFmtId="43" fontId="2" fillId="0" borderId="2" xfId="3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14" fontId="10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left" wrapText="1"/>
    </xf>
    <xf numFmtId="14" fontId="9" fillId="4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vertical="center" wrapText="1"/>
    </xf>
    <xf numFmtId="43" fontId="2" fillId="4" borderId="2" xfId="3" applyFont="1" applyFill="1" applyBorder="1" applyAlignment="1">
      <alignment horizontal="center" vertical="center" wrapText="1"/>
    </xf>
    <xf numFmtId="44" fontId="2" fillId="4" borderId="2" xfId="4" applyFont="1" applyFill="1" applyBorder="1" applyAlignment="1">
      <alignment horizontal="center" vertical="center" wrapText="1"/>
    </xf>
    <xf numFmtId="44" fontId="9" fillId="4" borderId="2" xfId="4" applyFont="1" applyFill="1" applyBorder="1" applyAlignment="1">
      <alignment horizontal="center" vertical="top" wrapText="1"/>
    </xf>
    <xf numFmtId="14" fontId="10" fillId="4" borderId="2" xfId="0" applyNumberFormat="1" applyFont="1" applyFill="1" applyBorder="1" applyAlignment="1">
      <alignment vertical="top" wrapText="1"/>
    </xf>
    <xf numFmtId="14" fontId="9" fillId="4" borderId="2" xfId="0" applyNumberFormat="1" applyFont="1" applyFill="1" applyBorder="1" applyAlignment="1">
      <alignment vertical="top" wrapText="1"/>
    </xf>
    <xf numFmtId="43" fontId="2" fillId="4" borderId="2" xfId="3" applyFont="1" applyFill="1" applyBorder="1" applyAlignment="1">
      <alignment horizontal="center" vertical="top" wrapText="1"/>
    </xf>
    <xf numFmtId="43" fontId="9" fillId="4" borderId="2" xfId="3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wrapText="1"/>
    </xf>
    <xf numFmtId="14" fontId="9" fillId="5" borderId="2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right" vertical="center" wrapText="1"/>
    </xf>
    <xf numFmtId="43" fontId="2" fillId="5" borderId="2" xfId="3" applyFont="1" applyFill="1" applyBorder="1" applyAlignment="1">
      <alignment horizontal="center" vertical="center" wrapText="1"/>
    </xf>
    <xf numFmtId="44" fontId="2" fillId="5" borderId="2" xfId="4" applyFont="1" applyFill="1" applyBorder="1" applyAlignment="1">
      <alignment horizontal="center" vertical="center" wrapText="1"/>
    </xf>
    <xf numFmtId="44" fontId="10" fillId="5" borderId="2" xfId="4" applyFont="1" applyFill="1" applyBorder="1" applyAlignment="1">
      <alignment horizontal="center" vertical="top" wrapText="1"/>
    </xf>
    <xf numFmtId="43" fontId="11" fillId="0" borderId="3" xfId="3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14" fontId="9" fillId="0" borderId="4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14" fontId="9" fillId="0" borderId="12" xfId="0" applyNumberFormat="1" applyFont="1" applyFill="1" applyBorder="1" applyAlignment="1">
      <alignment horizontal="center" vertical="center" wrapText="1"/>
    </xf>
    <xf numFmtId="14" fontId="9" fillId="0" borderId="13" xfId="0" applyNumberFormat="1" applyFont="1" applyFill="1" applyBorder="1" applyAlignment="1">
      <alignment horizontal="center" vertical="center" wrapText="1"/>
    </xf>
  </cellXfs>
  <cellStyles count="5">
    <cellStyle name="Moeda" xfId="4" builtinId="4"/>
    <cellStyle name="Normal" xfId="0" builtinId="0"/>
    <cellStyle name="Normal 2" xfId="1"/>
    <cellStyle name="Separador de milhares" xfId="3" builtinId="3"/>
    <cellStyle name="Vírgula 2" xfId="2"/>
  </cellStyles>
  <dxfs count="44"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914400</xdr:colOff>
      <xdr:row>1</xdr:row>
      <xdr:rowOff>38100</xdr:rowOff>
    </xdr:to>
    <xdr:sp macro="" textlink="">
      <xdr:nvSpPr>
        <xdr:cNvPr id="8193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4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5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6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7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8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8199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oneCellAnchor>
    <xdr:from>
      <xdr:col>2</xdr:col>
      <xdr:colOff>0</xdr:colOff>
      <xdr:row>0</xdr:row>
      <xdr:rowOff>0</xdr:rowOff>
    </xdr:from>
    <xdr:ext cx="914400" cy="228600"/>
    <xdr:sp macro="" textlink="">
      <xdr:nvSpPr>
        <xdr:cNvPr id="17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18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19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0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1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2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3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0</xdr:row>
      <xdr:rowOff>0</xdr:rowOff>
    </xdr:from>
    <xdr:ext cx="914400" cy="228600"/>
    <xdr:sp macro="" textlink="">
      <xdr:nvSpPr>
        <xdr:cNvPr id="24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5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6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7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8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29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0</xdr:row>
      <xdr:rowOff>0</xdr:rowOff>
    </xdr:from>
    <xdr:ext cx="914400" cy="228600"/>
    <xdr:sp macro="" textlink="">
      <xdr:nvSpPr>
        <xdr:cNvPr id="30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41367075"/>
          <a:ext cx="914400" cy="228600"/>
        </a:xfrm>
        <a:prstGeom prst="rect">
          <a:avLst/>
        </a:prstGeom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914400</xdr:colOff>
      <xdr:row>1</xdr:row>
      <xdr:rowOff>0</xdr:rowOff>
    </xdr:to>
    <xdr:sp macro="" textlink="">
      <xdr:nvSpPr>
        <xdr:cNvPr id="31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2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3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4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5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6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0</xdr:rowOff>
    </xdr:to>
    <xdr:sp macro="" textlink="">
      <xdr:nvSpPr>
        <xdr:cNvPr id="37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15459075"/>
          <a:ext cx="914400" cy="228600"/>
        </a:xfrm>
        <a:prstGeom prst="rect">
          <a:avLst/>
        </a:prstGeom>
      </xdr:spPr>
    </xdr:sp>
    <xdr:clientData/>
  </xdr:twoCellAnchor>
  <xdr:oneCellAnchor>
    <xdr:from>
      <xdr:col>2</xdr:col>
      <xdr:colOff>0</xdr:colOff>
      <xdr:row>4</xdr:row>
      <xdr:rowOff>0</xdr:rowOff>
    </xdr:from>
    <xdr:ext cx="914400" cy="228600"/>
    <xdr:sp macro="" textlink="">
      <xdr:nvSpPr>
        <xdr:cNvPr id="39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0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1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2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3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4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5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4</xdr:row>
      <xdr:rowOff>0</xdr:rowOff>
    </xdr:from>
    <xdr:ext cx="914400" cy="228600"/>
    <xdr:sp macro="" textlink="">
      <xdr:nvSpPr>
        <xdr:cNvPr id="46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7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8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49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50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51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4</xdr:row>
      <xdr:rowOff>0</xdr:rowOff>
    </xdr:from>
    <xdr:ext cx="914400" cy="228600"/>
    <xdr:sp macro="" textlink="">
      <xdr:nvSpPr>
        <xdr:cNvPr id="52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18754725"/>
          <a:ext cx="914400" cy="228600"/>
        </a:xfrm>
        <a:prstGeom prst="rect">
          <a:avLst/>
        </a:prstGeom>
      </xdr:spPr>
    </xdr:sp>
    <xdr:clientData/>
  </xdr:one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3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4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5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6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7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8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192087</xdr:colOff>
      <xdr:row>52</xdr:row>
      <xdr:rowOff>0</xdr:rowOff>
    </xdr:to>
    <xdr:sp macro="" textlink="">
      <xdr:nvSpPr>
        <xdr:cNvPr id="59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7324725" y="33385125"/>
          <a:ext cx="914400" cy="190500"/>
        </a:xfrm>
        <a:prstGeom prst="rect">
          <a:avLst/>
        </a:prstGeom>
      </xdr:spPr>
    </xdr:sp>
    <xdr:clientData/>
  </xdr:twoCellAnchor>
  <xdr:twoCellAnchor>
    <xdr:from>
      <xdr:col>0</xdr:col>
      <xdr:colOff>180975</xdr:colOff>
      <xdr:row>0</xdr:row>
      <xdr:rowOff>28575</xdr:rowOff>
    </xdr:from>
    <xdr:to>
      <xdr:col>1</xdr:col>
      <xdr:colOff>352425</xdr:colOff>
      <xdr:row>2</xdr:row>
      <xdr:rowOff>190500</xdr:rowOff>
    </xdr:to>
    <xdr:pic>
      <xdr:nvPicPr>
        <xdr:cNvPr id="60" name="Imagem 59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28575"/>
          <a:ext cx="9810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sp macro="" textlink="">
      <xdr:nvSpPr>
        <xdr:cNvPr id="2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sp macro="" textlink="">
      <xdr:nvSpPr>
        <xdr:cNvPr id="3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sp macro="" textlink="">
      <xdr:nvSpPr>
        <xdr:cNvPr id="4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5" name="Object 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4590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6" name="Object 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4590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7" name="Object 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4590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8" name="Object 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4590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514351</xdr:colOff>
      <xdr:row>1</xdr:row>
      <xdr:rowOff>38100</xdr:rowOff>
    </xdr:to>
    <xdr:pic>
      <xdr:nvPicPr>
        <xdr:cNvPr id="9" name="Object 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6495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10" name="Object 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56495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11" name="Object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5649575"/>
          <a:ext cx="9525" cy="95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2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3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4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5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6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7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8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69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70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71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72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</xdr:row>
      <xdr:rowOff>0</xdr:rowOff>
    </xdr:from>
    <xdr:ext cx="914400" cy="228600"/>
    <xdr:sp macro="" textlink="">
      <xdr:nvSpPr>
        <xdr:cNvPr id="73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4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5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6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7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8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79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0" name="Control 2" hidden="1">
          <a:extLst>
            <a:ext uri="{63B3BB69-23CF-44E3-9099-C40C66FF867C}">
              <a14:compatExt xmlns="" xmlns:a14="http://schemas.microsoft.com/office/drawing/2010/main" spid="_x0000_s8194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1" name="Control 3" hidden="1">
          <a:extLst>
            <a:ext uri="{63B3BB69-23CF-44E3-9099-C40C66FF867C}">
              <a14:compatExt xmlns="" xmlns:a14="http://schemas.microsoft.com/office/drawing/2010/main" spid="_x0000_s8195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2" name="Control 4" hidden="1">
          <a:extLst>
            <a:ext uri="{63B3BB69-23CF-44E3-9099-C40C66FF867C}">
              <a14:compatExt xmlns="" xmlns:a14="http://schemas.microsoft.com/office/drawing/2010/main" spid="_x0000_s8196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3" name="Control 5" hidden="1">
          <a:extLst>
            <a:ext uri="{63B3BB69-23CF-44E3-9099-C40C66FF867C}">
              <a14:compatExt xmlns="" xmlns:a14="http://schemas.microsoft.com/office/drawing/2010/main" spid="_x0000_s8197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4" name="Control 6" hidden="1">
          <a:extLst>
            <a:ext uri="{63B3BB69-23CF-44E3-9099-C40C66FF867C}">
              <a14:compatExt xmlns="" xmlns:a14="http://schemas.microsoft.com/office/drawing/2010/main" spid="_x0000_s8198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3</xdr:row>
      <xdr:rowOff>0</xdr:rowOff>
    </xdr:from>
    <xdr:ext cx="914400" cy="228600"/>
    <xdr:sp macro="" textlink="">
      <xdr:nvSpPr>
        <xdr:cNvPr id="85" name="Control 7" hidden="1">
          <a:extLst>
            <a:ext uri="{63B3BB69-23CF-44E3-9099-C40C66FF867C}">
              <a14:compatExt xmlns="" xmlns:a14="http://schemas.microsoft.com/office/drawing/2010/main" spid="_x0000_s8199"/>
            </a:ext>
          </a:extLst>
        </xdr:cNvPr>
        <xdr:cNvSpPr/>
      </xdr:nvSpPr>
      <xdr:spPr>
        <a:xfrm>
          <a:off x="5230813" y="1031875"/>
          <a:ext cx="914400" cy="22860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H62"/>
  <sheetViews>
    <sheetView tabSelected="1" zoomScale="120" zoomScaleNormal="120" workbookViewId="0">
      <selection activeCell="C41" sqref="C41"/>
    </sheetView>
  </sheetViews>
  <sheetFormatPr defaultRowHeight="14.4"/>
  <cols>
    <col min="1" max="1" width="10.88671875" style="4" customWidth="1"/>
    <col min="2" max="2" width="7" style="2" customWidth="1"/>
    <col min="3" max="3" width="58.44140625" customWidth="1"/>
    <col min="4" max="4" width="6" style="2" bestFit="1" customWidth="1"/>
    <col min="5" max="5" width="8" style="1" bestFit="1" customWidth="1"/>
    <col min="6" max="6" width="17" style="3" customWidth="1"/>
    <col min="7" max="7" width="17.44140625" style="3" bestFit="1" customWidth="1"/>
    <col min="8" max="8" width="13.21875" bestFit="1" customWidth="1"/>
    <col min="10" max="10" width="13.88671875" bestFit="1" customWidth="1"/>
    <col min="11" max="13" width="9.109375" customWidth="1"/>
  </cols>
  <sheetData>
    <row r="1" spans="1:8">
      <c r="A1" s="18"/>
      <c r="B1" s="19"/>
      <c r="C1" s="20"/>
      <c r="D1" s="19"/>
      <c r="E1" s="21"/>
      <c r="F1" s="22"/>
      <c r="G1" s="22"/>
      <c r="H1" s="23"/>
    </row>
    <row r="2" spans="1:8" ht="36.6">
      <c r="A2" s="24"/>
      <c r="B2" s="25"/>
      <c r="C2" s="26" t="s">
        <v>6</v>
      </c>
      <c r="D2" s="27"/>
      <c r="E2" s="28"/>
      <c r="F2" s="29"/>
      <c r="G2" s="29"/>
      <c r="H2" s="30"/>
    </row>
    <row r="3" spans="1:8" ht="32.25" customHeight="1">
      <c r="A3" s="24"/>
      <c r="B3" s="25"/>
      <c r="C3" s="31" t="s">
        <v>7</v>
      </c>
      <c r="D3" s="32"/>
      <c r="E3" s="33"/>
      <c r="F3" s="34"/>
      <c r="G3" s="34"/>
      <c r="H3" s="30"/>
    </row>
    <row r="4" spans="1:8">
      <c r="A4" s="35" t="s">
        <v>0</v>
      </c>
      <c r="B4" s="36"/>
      <c r="C4" s="37" t="s">
        <v>38</v>
      </c>
      <c r="D4" s="38"/>
      <c r="E4" s="39"/>
      <c r="F4" s="40"/>
      <c r="G4" s="40"/>
      <c r="H4" s="41"/>
    </row>
    <row r="5" spans="1:8">
      <c r="A5" s="35" t="s">
        <v>1</v>
      </c>
      <c r="B5" s="42"/>
      <c r="C5" s="43" t="s">
        <v>52</v>
      </c>
      <c r="D5" s="44"/>
      <c r="E5" s="44"/>
      <c r="F5" s="44"/>
      <c r="G5" s="44"/>
      <c r="H5" s="41"/>
    </row>
    <row r="6" spans="1:8">
      <c r="A6" s="35" t="s">
        <v>11</v>
      </c>
      <c r="B6" s="42"/>
      <c r="C6" s="45" t="s">
        <v>12</v>
      </c>
      <c r="D6" s="44"/>
      <c r="E6" s="44"/>
      <c r="F6" s="44"/>
      <c r="G6" s="44"/>
      <c r="H6" s="41"/>
    </row>
    <row r="7" spans="1:8" ht="40.200000000000003">
      <c r="A7" s="35" t="s">
        <v>5</v>
      </c>
      <c r="B7" s="46"/>
      <c r="C7" s="47" t="s">
        <v>86</v>
      </c>
      <c r="D7" s="48"/>
      <c r="E7" s="48"/>
      <c r="F7" s="48"/>
      <c r="G7" s="48"/>
      <c r="H7" s="49"/>
    </row>
    <row r="8" spans="1:8" s="6" customFormat="1" ht="16.5" customHeight="1">
      <c r="A8" s="50" t="s">
        <v>14</v>
      </c>
      <c r="B8" s="50" t="s">
        <v>13</v>
      </c>
      <c r="C8" s="50" t="s">
        <v>2</v>
      </c>
      <c r="D8" s="50" t="s">
        <v>3</v>
      </c>
      <c r="E8" s="51" t="s">
        <v>4</v>
      </c>
      <c r="F8" s="51" t="s">
        <v>15</v>
      </c>
      <c r="G8" s="51" t="s">
        <v>85</v>
      </c>
      <c r="H8" s="50" t="s">
        <v>16</v>
      </c>
    </row>
    <row r="9" spans="1:8">
      <c r="A9" s="58"/>
      <c r="B9" s="59"/>
      <c r="C9" s="60" t="s">
        <v>17</v>
      </c>
      <c r="D9" s="59"/>
      <c r="E9" s="61"/>
      <c r="F9" s="61"/>
      <c r="G9" s="61"/>
      <c r="H9" s="62"/>
    </row>
    <row r="10" spans="1:8">
      <c r="A10" s="52" t="s">
        <v>22</v>
      </c>
      <c r="B10" s="11" t="s">
        <v>8</v>
      </c>
      <c r="C10" s="7" t="s">
        <v>24</v>
      </c>
      <c r="D10" s="8" t="s">
        <v>23</v>
      </c>
      <c r="E10" s="12">
        <v>1</v>
      </c>
      <c r="F10" s="9">
        <v>636.38</v>
      </c>
      <c r="G10" s="9">
        <v>636.38</v>
      </c>
      <c r="H10" s="10">
        <f>E10*F10</f>
        <v>636.38</v>
      </c>
    </row>
    <row r="11" spans="1:8">
      <c r="A11" s="52" t="s">
        <v>22</v>
      </c>
      <c r="B11" s="11" t="s">
        <v>8</v>
      </c>
      <c r="C11" s="7" t="s">
        <v>26</v>
      </c>
      <c r="D11" s="8" t="s">
        <v>23</v>
      </c>
      <c r="E11" s="12">
        <v>3</v>
      </c>
      <c r="F11" s="9">
        <v>636.17999999999995</v>
      </c>
      <c r="G11" s="9">
        <v>636.17999999999995</v>
      </c>
      <c r="H11" s="10">
        <f>E11*F11</f>
        <v>1908.54</v>
      </c>
    </row>
    <row r="12" spans="1:8">
      <c r="A12" s="52" t="s">
        <v>22</v>
      </c>
      <c r="B12" s="11" t="s">
        <v>8</v>
      </c>
      <c r="C12" s="7" t="s">
        <v>25</v>
      </c>
      <c r="D12" s="11" t="s">
        <v>23</v>
      </c>
      <c r="E12" s="12">
        <v>4</v>
      </c>
      <c r="F12" s="9">
        <v>636.38</v>
      </c>
      <c r="G12" s="9">
        <v>636.38</v>
      </c>
      <c r="H12" s="10">
        <f>E12*F12</f>
        <v>2545.52</v>
      </c>
    </row>
    <row r="13" spans="1:8">
      <c r="A13" s="52"/>
      <c r="B13" s="11"/>
      <c r="C13" s="14"/>
      <c r="D13" s="14"/>
      <c r="E13" s="12"/>
      <c r="F13" s="13"/>
      <c r="G13" s="13"/>
      <c r="H13" s="15">
        <f>SUM(H10:H12)</f>
        <v>5090.4400000000005</v>
      </c>
    </row>
    <row r="14" spans="1:8">
      <c r="A14" s="58"/>
      <c r="B14" s="63"/>
      <c r="C14" s="60" t="s">
        <v>27</v>
      </c>
      <c r="D14" s="64"/>
      <c r="E14" s="65"/>
      <c r="F14" s="66"/>
      <c r="G14" s="66"/>
      <c r="H14" s="67"/>
    </row>
    <row r="15" spans="1:8" s="5" customFormat="1" ht="15" customHeight="1">
      <c r="A15" s="52" t="s">
        <v>33</v>
      </c>
      <c r="B15" s="11" t="s">
        <v>34</v>
      </c>
      <c r="C15" s="7" t="s">
        <v>35</v>
      </c>
      <c r="D15" s="11" t="s">
        <v>32</v>
      </c>
      <c r="E15" s="12">
        <v>5.67</v>
      </c>
      <c r="F15" s="13">
        <v>689.37</v>
      </c>
      <c r="G15" s="13">
        <f>F15*1.23</f>
        <v>847.92510000000004</v>
      </c>
      <c r="H15" s="10">
        <f>E15*G15</f>
        <v>4807.7353170000006</v>
      </c>
    </row>
    <row r="16" spans="1:8" s="5" customFormat="1" ht="15" customHeight="1">
      <c r="A16" s="52" t="s">
        <v>33</v>
      </c>
      <c r="B16" s="11" t="s">
        <v>34</v>
      </c>
      <c r="C16" s="7" t="s">
        <v>36</v>
      </c>
      <c r="D16" s="11" t="s">
        <v>32</v>
      </c>
      <c r="E16" s="12">
        <v>10.08</v>
      </c>
      <c r="F16" s="13">
        <v>689.37</v>
      </c>
      <c r="G16" s="13">
        <f t="shared" ref="G16:G18" si="0">F16*1.23</f>
        <v>847.92510000000004</v>
      </c>
      <c r="H16" s="10">
        <f t="shared" ref="H16:H19" si="1">E16*G16</f>
        <v>8547.085008</v>
      </c>
    </row>
    <row r="17" spans="1:8" s="5" customFormat="1" ht="15" customHeight="1">
      <c r="A17" s="52" t="s">
        <v>33</v>
      </c>
      <c r="B17" s="11" t="s">
        <v>34</v>
      </c>
      <c r="C17" s="7" t="s">
        <v>37</v>
      </c>
      <c r="D17" s="11" t="s">
        <v>32</v>
      </c>
      <c r="E17" s="12">
        <v>7.35</v>
      </c>
      <c r="F17" s="13">
        <v>689.37</v>
      </c>
      <c r="G17" s="13">
        <f t="shared" si="0"/>
        <v>847.92510000000004</v>
      </c>
      <c r="H17" s="10">
        <f t="shared" si="1"/>
        <v>6232.2494850000003</v>
      </c>
    </row>
    <row r="18" spans="1:8" s="5" customFormat="1" ht="15" customHeight="1">
      <c r="A18" s="52" t="s">
        <v>33</v>
      </c>
      <c r="B18" s="11" t="s">
        <v>34</v>
      </c>
      <c r="C18" s="7" t="s">
        <v>51</v>
      </c>
      <c r="D18" s="11" t="s">
        <v>32</v>
      </c>
      <c r="E18" s="12">
        <v>4.83</v>
      </c>
      <c r="F18" s="13">
        <v>689.37</v>
      </c>
      <c r="G18" s="13">
        <f t="shared" si="0"/>
        <v>847.92510000000004</v>
      </c>
      <c r="H18" s="10">
        <f t="shared" si="1"/>
        <v>4095.4782330000003</v>
      </c>
    </row>
    <row r="19" spans="1:8">
      <c r="A19" s="52" t="s">
        <v>39</v>
      </c>
      <c r="B19" s="11" t="s">
        <v>8</v>
      </c>
      <c r="C19" s="7" t="s">
        <v>40</v>
      </c>
      <c r="D19" s="11" t="s">
        <v>32</v>
      </c>
      <c r="E19" s="12">
        <v>8.4</v>
      </c>
      <c r="F19" s="13">
        <v>288.08</v>
      </c>
      <c r="G19" s="13">
        <v>288.08</v>
      </c>
      <c r="H19" s="10">
        <f t="shared" si="1"/>
        <v>2419.8719999999998</v>
      </c>
    </row>
    <row r="20" spans="1:8">
      <c r="A20" s="53"/>
      <c r="B20" s="14"/>
      <c r="C20" s="14"/>
      <c r="D20" s="14"/>
      <c r="E20" s="12"/>
      <c r="F20" s="13"/>
      <c r="G20" s="13"/>
      <c r="H20" s="15">
        <f>SUM(H15:H19)</f>
        <v>26102.420043000002</v>
      </c>
    </row>
    <row r="21" spans="1:8">
      <c r="A21" s="58"/>
      <c r="B21" s="63"/>
      <c r="C21" s="60" t="s">
        <v>28</v>
      </c>
      <c r="D21" s="64"/>
      <c r="E21" s="65"/>
      <c r="F21" s="66"/>
      <c r="G21" s="66"/>
      <c r="H21" s="67"/>
    </row>
    <row r="22" spans="1:8">
      <c r="A22" s="52" t="s">
        <v>42</v>
      </c>
      <c r="B22" s="11" t="s">
        <v>8</v>
      </c>
      <c r="C22" s="7" t="s">
        <v>41</v>
      </c>
      <c r="D22" s="11" t="s">
        <v>43</v>
      </c>
      <c r="E22" s="12">
        <v>12</v>
      </c>
      <c r="F22" s="13">
        <v>357.34</v>
      </c>
      <c r="G22" s="13">
        <v>357.34</v>
      </c>
      <c r="H22" s="10">
        <f>E22*F22</f>
        <v>4288.08</v>
      </c>
    </row>
    <row r="23" spans="1:8" ht="27">
      <c r="A23" s="52" t="s">
        <v>45</v>
      </c>
      <c r="B23" s="11" t="s">
        <v>34</v>
      </c>
      <c r="C23" s="57" t="s">
        <v>44</v>
      </c>
      <c r="D23" s="11" t="s">
        <v>43</v>
      </c>
      <c r="E23" s="12">
        <v>14</v>
      </c>
      <c r="F23" s="13">
        <v>163.35</v>
      </c>
      <c r="G23" s="13">
        <f>F23*1.23</f>
        <v>200.9205</v>
      </c>
      <c r="H23" s="10">
        <f>E23*G23</f>
        <v>2812.8870000000002</v>
      </c>
    </row>
    <row r="24" spans="1:8">
      <c r="A24" s="53"/>
      <c r="B24" s="14"/>
      <c r="C24" s="14"/>
      <c r="D24" s="14"/>
      <c r="E24" s="12"/>
      <c r="F24" s="13"/>
      <c r="G24" s="13"/>
      <c r="H24" s="15">
        <f>SUM(H22:H23)</f>
        <v>7100.9670000000006</v>
      </c>
    </row>
    <row r="25" spans="1:8">
      <c r="A25" s="68"/>
      <c r="B25" s="69"/>
      <c r="C25" s="60" t="s">
        <v>29</v>
      </c>
      <c r="D25" s="69"/>
      <c r="E25" s="70"/>
      <c r="F25" s="70"/>
      <c r="G25" s="70"/>
      <c r="H25" s="71"/>
    </row>
    <row r="26" spans="1:8" ht="27">
      <c r="A26" s="52" t="s">
        <v>47</v>
      </c>
      <c r="B26" s="11" t="s">
        <v>8</v>
      </c>
      <c r="C26" s="57" t="s">
        <v>48</v>
      </c>
      <c r="D26" s="11" t="s">
        <v>32</v>
      </c>
      <c r="E26" s="12">
        <v>213.35</v>
      </c>
      <c r="F26" s="13">
        <v>42.27</v>
      </c>
      <c r="G26" s="13">
        <v>42.27</v>
      </c>
      <c r="H26" s="10">
        <f>E26*F26</f>
        <v>9018.3045000000002</v>
      </c>
    </row>
    <row r="27" spans="1:8">
      <c r="A27" s="54"/>
      <c r="B27" s="55"/>
      <c r="C27" s="55"/>
      <c r="D27" s="55"/>
      <c r="E27" s="56"/>
      <c r="F27" s="56"/>
      <c r="G27" s="56"/>
      <c r="H27" s="16">
        <f>SUM(H26:H26)</f>
        <v>9018.3045000000002</v>
      </c>
    </row>
    <row r="28" spans="1:8">
      <c r="A28" s="68"/>
      <c r="B28" s="69"/>
      <c r="C28" s="60" t="s">
        <v>46</v>
      </c>
      <c r="D28" s="69"/>
      <c r="E28" s="70"/>
      <c r="F28" s="70"/>
      <c r="G28" s="70"/>
      <c r="H28" s="71"/>
    </row>
    <row r="29" spans="1:8">
      <c r="A29" s="52" t="s">
        <v>49</v>
      </c>
      <c r="B29" s="11" t="s">
        <v>8</v>
      </c>
      <c r="C29" s="57" t="s">
        <v>50</v>
      </c>
      <c r="D29" s="11" t="s">
        <v>32</v>
      </c>
      <c r="E29" s="12">
        <v>23.04</v>
      </c>
      <c r="F29" s="13">
        <v>19.59</v>
      </c>
      <c r="G29" s="13">
        <v>19.59</v>
      </c>
      <c r="H29" s="10">
        <f t="shared" ref="H29" si="2">E29*F29</f>
        <v>451.35359999999997</v>
      </c>
    </row>
    <row r="30" spans="1:8">
      <c r="A30" s="54"/>
      <c r="B30" s="55"/>
      <c r="C30" s="55"/>
      <c r="D30" s="55"/>
      <c r="E30" s="56"/>
      <c r="F30" s="56"/>
      <c r="G30" s="56"/>
      <c r="H30" s="16">
        <f>SUM(H29:H29)</f>
        <v>451.35359999999997</v>
      </c>
    </row>
    <row r="31" spans="1:8">
      <c r="A31" s="68"/>
      <c r="B31" s="69"/>
      <c r="C31" s="60" t="s">
        <v>30</v>
      </c>
      <c r="D31" s="69"/>
      <c r="E31" s="70"/>
      <c r="F31" s="70"/>
      <c r="G31" s="70"/>
      <c r="H31" s="71"/>
    </row>
    <row r="32" spans="1:8">
      <c r="A32" s="52" t="s">
        <v>18</v>
      </c>
      <c r="B32" s="11" t="s">
        <v>8</v>
      </c>
      <c r="C32" s="7" t="s">
        <v>31</v>
      </c>
      <c r="D32" s="11" t="s">
        <v>32</v>
      </c>
      <c r="E32" s="12">
        <v>23.1</v>
      </c>
      <c r="F32" s="13">
        <v>96.34</v>
      </c>
      <c r="G32" s="13">
        <v>96.34</v>
      </c>
      <c r="H32" s="10">
        <f t="shared" ref="H32:H38" si="3">E32*F32</f>
        <v>2225.4540000000002</v>
      </c>
    </row>
    <row r="33" spans="1:8">
      <c r="A33" s="52" t="s">
        <v>55</v>
      </c>
      <c r="B33" s="11" t="s">
        <v>8</v>
      </c>
      <c r="C33" s="7" t="s">
        <v>56</v>
      </c>
      <c r="D33" s="11" t="s">
        <v>32</v>
      </c>
      <c r="E33" s="12">
        <v>46.2</v>
      </c>
      <c r="F33" s="13">
        <v>12.09</v>
      </c>
      <c r="G33" s="13">
        <v>12.09</v>
      </c>
      <c r="H33" s="10">
        <f t="shared" si="3"/>
        <v>558.55799999999999</v>
      </c>
    </row>
    <row r="34" spans="1:8">
      <c r="A34" s="52" t="s">
        <v>58</v>
      </c>
      <c r="B34" s="11" t="s">
        <v>8</v>
      </c>
      <c r="C34" s="7" t="s">
        <v>57</v>
      </c>
      <c r="D34" s="11" t="s">
        <v>32</v>
      </c>
      <c r="E34" s="12">
        <v>46.2</v>
      </c>
      <c r="F34" s="13">
        <v>42.68</v>
      </c>
      <c r="G34" s="13">
        <v>42.68</v>
      </c>
      <c r="H34" s="10">
        <f t="shared" si="3"/>
        <v>1971.816</v>
      </c>
    </row>
    <row r="35" spans="1:8">
      <c r="A35" s="52" t="s">
        <v>88</v>
      </c>
      <c r="B35" s="11" t="s">
        <v>8</v>
      </c>
      <c r="C35" s="7" t="s">
        <v>89</v>
      </c>
      <c r="D35" s="11" t="s">
        <v>32</v>
      </c>
      <c r="E35" s="12">
        <v>54.7</v>
      </c>
      <c r="F35" s="13">
        <v>33.51</v>
      </c>
      <c r="G35" s="13">
        <v>33.51</v>
      </c>
      <c r="H35" s="10">
        <f t="shared" si="3"/>
        <v>1832.9970000000001</v>
      </c>
    </row>
    <row r="36" spans="1:8">
      <c r="A36" s="52" t="s">
        <v>90</v>
      </c>
      <c r="B36" s="11" t="s">
        <v>8</v>
      </c>
      <c r="C36" s="57" t="s">
        <v>91</v>
      </c>
      <c r="D36" s="11" t="s">
        <v>32</v>
      </c>
      <c r="E36" s="12">
        <v>8.5</v>
      </c>
      <c r="F36" s="13">
        <v>205.88</v>
      </c>
      <c r="G36" s="13">
        <v>205.88</v>
      </c>
      <c r="H36" s="10">
        <f t="shared" si="3"/>
        <v>1749.98</v>
      </c>
    </row>
    <row r="37" spans="1:8" ht="27">
      <c r="A37" s="52" t="s">
        <v>92</v>
      </c>
      <c r="B37" s="11" t="s">
        <v>8</v>
      </c>
      <c r="C37" s="57" t="s">
        <v>93</v>
      </c>
      <c r="D37" s="11" t="s">
        <v>94</v>
      </c>
      <c r="E37" s="12">
        <v>85</v>
      </c>
      <c r="F37" s="13">
        <v>31.41</v>
      </c>
      <c r="G37" s="13">
        <v>31.41</v>
      </c>
      <c r="H37" s="10">
        <f t="shared" si="3"/>
        <v>2669.85</v>
      </c>
    </row>
    <row r="38" spans="1:8" ht="27">
      <c r="A38" s="52" t="s">
        <v>95</v>
      </c>
      <c r="B38" s="11" t="s">
        <v>8</v>
      </c>
      <c r="C38" s="57" t="s">
        <v>96</v>
      </c>
      <c r="D38" s="11" t="s">
        <v>32</v>
      </c>
      <c r="E38" s="12">
        <v>8.5</v>
      </c>
      <c r="F38" s="13">
        <v>137.01</v>
      </c>
      <c r="G38" s="13">
        <v>137.01</v>
      </c>
      <c r="H38" s="10">
        <f t="shared" si="3"/>
        <v>1164.585</v>
      </c>
    </row>
    <row r="39" spans="1:8">
      <c r="A39" s="52" t="s">
        <v>10</v>
      </c>
      <c r="B39" s="11" t="s">
        <v>8</v>
      </c>
      <c r="C39" s="7" t="s">
        <v>9</v>
      </c>
      <c r="D39" s="11" t="s">
        <v>32</v>
      </c>
      <c r="E39" s="12">
        <v>8.5</v>
      </c>
      <c r="F39" s="13">
        <v>43.56</v>
      </c>
      <c r="G39" s="13">
        <v>43.56</v>
      </c>
      <c r="H39" s="10">
        <f t="shared" ref="H39:H50" si="4">E39*F39</f>
        <v>370.26</v>
      </c>
    </row>
    <row r="40" spans="1:8" ht="40.200000000000003">
      <c r="A40" s="52" t="s">
        <v>59</v>
      </c>
      <c r="B40" s="11" t="s">
        <v>34</v>
      </c>
      <c r="C40" s="57" t="s">
        <v>97</v>
      </c>
      <c r="D40" s="11" t="s">
        <v>32</v>
      </c>
      <c r="E40" s="12">
        <v>32.880000000000003</v>
      </c>
      <c r="F40" s="13">
        <v>45.81</v>
      </c>
      <c r="G40" s="13">
        <f>F40*1.23</f>
        <v>56.346299999999999</v>
      </c>
      <c r="H40" s="10">
        <f>E40*G40</f>
        <v>1852.6663440000002</v>
      </c>
    </row>
    <row r="41" spans="1:8">
      <c r="A41" s="52" t="s">
        <v>60</v>
      </c>
      <c r="B41" s="11" t="s">
        <v>8</v>
      </c>
      <c r="C41" s="57" t="s">
        <v>61</v>
      </c>
      <c r="D41" s="11" t="s">
        <v>43</v>
      </c>
      <c r="E41" s="12">
        <v>1</v>
      </c>
      <c r="F41" s="13">
        <v>3977.79</v>
      </c>
      <c r="G41" s="13">
        <v>3977.79</v>
      </c>
      <c r="H41" s="10">
        <f t="shared" si="4"/>
        <v>3977.79</v>
      </c>
    </row>
    <row r="42" spans="1:8">
      <c r="A42" s="52" t="s">
        <v>62</v>
      </c>
      <c r="B42" s="11" t="s">
        <v>8</v>
      </c>
      <c r="C42" s="57" t="s">
        <v>63</v>
      </c>
      <c r="D42" s="11" t="s">
        <v>43</v>
      </c>
      <c r="E42" s="12">
        <v>1</v>
      </c>
      <c r="F42" s="13">
        <v>4527.72</v>
      </c>
      <c r="G42" s="13">
        <v>4527.72</v>
      </c>
      <c r="H42" s="10">
        <f t="shared" si="4"/>
        <v>4527.72</v>
      </c>
    </row>
    <row r="43" spans="1:8">
      <c r="A43" s="52" t="s">
        <v>64</v>
      </c>
      <c r="B43" s="11" t="s">
        <v>8</v>
      </c>
      <c r="C43" s="57" t="s">
        <v>65</v>
      </c>
      <c r="D43" s="11" t="s">
        <v>43</v>
      </c>
      <c r="E43" s="12">
        <v>1</v>
      </c>
      <c r="F43" s="13">
        <v>1190.1400000000001</v>
      </c>
      <c r="G43" s="13">
        <v>1190.1400000000001</v>
      </c>
      <c r="H43" s="10">
        <f t="shared" si="4"/>
        <v>1190.1400000000001</v>
      </c>
    </row>
    <row r="44" spans="1:8">
      <c r="A44" s="52" t="s">
        <v>66</v>
      </c>
      <c r="B44" s="11" t="s">
        <v>8</v>
      </c>
      <c r="C44" s="57" t="s">
        <v>67</v>
      </c>
      <c r="D44" s="11" t="s">
        <v>23</v>
      </c>
      <c r="E44" s="12">
        <v>2</v>
      </c>
      <c r="F44" s="13">
        <v>636.38</v>
      </c>
      <c r="G44" s="13">
        <v>636.38</v>
      </c>
      <c r="H44" s="10">
        <f t="shared" si="4"/>
        <v>1272.76</v>
      </c>
    </row>
    <row r="45" spans="1:8">
      <c r="A45" s="52" t="s">
        <v>68</v>
      </c>
      <c r="B45" s="11" t="s">
        <v>8</v>
      </c>
      <c r="C45" s="57" t="s">
        <v>69</v>
      </c>
      <c r="D45" s="11" t="s">
        <v>70</v>
      </c>
      <c r="E45" s="12">
        <v>1</v>
      </c>
      <c r="F45" s="13">
        <v>1447.9</v>
      </c>
      <c r="G45" s="13">
        <v>1447.9</v>
      </c>
      <c r="H45" s="10">
        <f t="shared" si="4"/>
        <v>1447.9</v>
      </c>
    </row>
    <row r="46" spans="1:8">
      <c r="A46" s="52" t="s">
        <v>72</v>
      </c>
      <c r="B46" s="11" t="s">
        <v>8</v>
      </c>
      <c r="C46" s="57" t="s">
        <v>71</v>
      </c>
      <c r="D46" s="11" t="s">
        <v>70</v>
      </c>
      <c r="E46" s="12">
        <v>1</v>
      </c>
      <c r="F46" s="13">
        <v>3710.32</v>
      </c>
      <c r="G46" s="13">
        <v>3710.32</v>
      </c>
      <c r="H46" s="10">
        <f t="shared" si="4"/>
        <v>3710.32</v>
      </c>
    </row>
    <row r="47" spans="1:8">
      <c r="A47" s="52" t="s">
        <v>73</v>
      </c>
      <c r="B47" s="11" t="s">
        <v>8</v>
      </c>
      <c r="C47" s="57" t="s">
        <v>74</v>
      </c>
      <c r="D47" s="11" t="s">
        <v>23</v>
      </c>
      <c r="E47" s="12">
        <v>1</v>
      </c>
      <c r="F47" s="13">
        <v>636.38</v>
      </c>
      <c r="G47" s="13">
        <v>636.38</v>
      </c>
      <c r="H47" s="10">
        <f t="shared" si="4"/>
        <v>636.38</v>
      </c>
    </row>
    <row r="48" spans="1:8">
      <c r="A48" s="52" t="s">
        <v>75</v>
      </c>
      <c r="B48" s="11" t="s">
        <v>8</v>
      </c>
      <c r="C48" s="57" t="s">
        <v>76</v>
      </c>
      <c r="D48" s="11" t="s">
        <v>23</v>
      </c>
      <c r="E48" s="12">
        <v>1</v>
      </c>
      <c r="F48" s="13">
        <v>636.38</v>
      </c>
      <c r="G48" s="13">
        <v>636.38</v>
      </c>
      <c r="H48" s="10">
        <f t="shared" si="4"/>
        <v>636.38</v>
      </c>
    </row>
    <row r="49" spans="1:8" ht="27">
      <c r="A49" s="52" t="s">
        <v>77</v>
      </c>
      <c r="B49" s="11" t="s">
        <v>34</v>
      </c>
      <c r="C49" s="57" t="s">
        <v>78</v>
      </c>
      <c r="D49" s="11" t="s">
        <v>32</v>
      </c>
      <c r="E49" s="12">
        <v>0.8</v>
      </c>
      <c r="F49" s="13">
        <v>424.54</v>
      </c>
      <c r="G49" s="13">
        <f>F49*1.23</f>
        <v>522.18420000000003</v>
      </c>
      <c r="H49" s="10">
        <f>E49*G49</f>
        <v>417.74736000000007</v>
      </c>
    </row>
    <row r="50" spans="1:8">
      <c r="A50" s="52" t="s">
        <v>79</v>
      </c>
      <c r="B50" s="11" t="s">
        <v>8</v>
      </c>
      <c r="C50" s="57" t="s">
        <v>80</v>
      </c>
      <c r="D50" s="11" t="s">
        <v>81</v>
      </c>
      <c r="E50" s="12">
        <v>1</v>
      </c>
      <c r="F50" s="13">
        <v>636.38</v>
      </c>
      <c r="G50" s="13">
        <v>636.38</v>
      </c>
      <c r="H50" s="10">
        <f t="shared" si="4"/>
        <v>636.38</v>
      </c>
    </row>
    <row r="51" spans="1:8">
      <c r="A51" s="54"/>
      <c r="B51" s="55"/>
      <c r="C51" s="55"/>
      <c r="D51" s="55"/>
      <c r="E51" s="56"/>
      <c r="F51" s="56"/>
      <c r="G51" s="56"/>
      <c r="H51" s="16">
        <f>SUM(H32:H50)</f>
        <v>32849.683704000003</v>
      </c>
    </row>
    <row r="52" spans="1:8">
      <c r="A52" s="72"/>
      <c r="B52" s="59"/>
      <c r="C52" s="60" t="s">
        <v>19</v>
      </c>
      <c r="D52" s="59"/>
      <c r="E52" s="61"/>
      <c r="F52" s="61"/>
      <c r="G52" s="61"/>
      <c r="H52" s="62"/>
    </row>
    <row r="53" spans="1:8">
      <c r="A53" s="52" t="s">
        <v>82</v>
      </c>
      <c r="B53" s="11" t="s">
        <v>34</v>
      </c>
      <c r="C53" s="57" t="s">
        <v>83</v>
      </c>
      <c r="D53" s="11" t="s">
        <v>32</v>
      </c>
      <c r="E53" s="12">
        <v>7.7</v>
      </c>
      <c r="F53" s="13">
        <v>1037.1099999999999</v>
      </c>
      <c r="G53" s="13">
        <f>F53*1.23</f>
        <v>1275.6452999999999</v>
      </c>
      <c r="H53" s="10">
        <f>E53*G53</f>
        <v>9822.4688100000003</v>
      </c>
    </row>
    <row r="54" spans="1:8">
      <c r="A54" s="52" t="s">
        <v>33</v>
      </c>
      <c r="B54" s="11" t="s">
        <v>34</v>
      </c>
      <c r="C54" s="7" t="s">
        <v>84</v>
      </c>
      <c r="D54" s="11" t="s">
        <v>32</v>
      </c>
      <c r="E54" s="12">
        <v>10.74</v>
      </c>
      <c r="F54" s="13">
        <v>689.37</v>
      </c>
      <c r="G54" s="13">
        <f>F54*1.23</f>
        <v>847.92510000000004</v>
      </c>
      <c r="H54" s="10">
        <f>E54*G54</f>
        <v>9106.7155739999998</v>
      </c>
    </row>
    <row r="55" spans="1:8">
      <c r="A55" s="11"/>
      <c r="B55" s="11"/>
      <c r="C55" s="7"/>
      <c r="D55" s="11"/>
      <c r="E55" s="12"/>
      <c r="F55" s="13"/>
      <c r="G55" s="13"/>
      <c r="H55" s="15">
        <f>SUM(H53:H54)</f>
        <v>18929.184384</v>
      </c>
    </row>
    <row r="56" spans="1:8">
      <c r="A56" s="11"/>
      <c r="B56" s="11"/>
      <c r="C56" s="7"/>
      <c r="D56" s="11"/>
      <c r="E56" s="12"/>
      <c r="F56" s="13"/>
      <c r="G56" s="13"/>
      <c r="H56" s="10"/>
    </row>
    <row r="57" spans="1:8">
      <c r="A57" s="73"/>
      <c r="B57" s="73"/>
      <c r="C57" s="74" t="s">
        <v>87</v>
      </c>
      <c r="D57" s="73"/>
      <c r="E57" s="75"/>
      <c r="F57" s="76"/>
      <c r="G57" s="76"/>
      <c r="H57" s="77">
        <f>H13+H20+H24+H27+H30+H51+H55</f>
        <v>99542.353230999986</v>
      </c>
    </row>
    <row r="58" spans="1:8">
      <c r="A58" s="11"/>
      <c r="B58" s="11"/>
      <c r="C58" s="7"/>
      <c r="D58" s="11"/>
      <c r="E58" s="12"/>
      <c r="F58" s="13"/>
      <c r="G58" s="13"/>
      <c r="H58" s="10"/>
    </row>
    <row r="59" spans="1:8">
      <c r="A59" s="81"/>
      <c r="B59" s="82"/>
      <c r="C59" s="82"/>
      <c r="D59" s="82"/>
      <c r="E59" s="82"/>
      <c r="F59" s="82"/>
      <c r="G59" s="82"/>
      <c r="H59" s="83"/>
    </row>
    <row r="60" spans="1:8" ht="25.2" customHeight="1">
      <c r="A60" s="84"/>
      <c r="B60" s="85"/>
      <c r="C60" s="85"/>
      <c r="D60" s="85"/>
      <c r="E60" s="85"/>
      <c r="F60" s="85"/>
      <c r="G60" s="85"/>
      <c r="H60" s="86"/>
    </row>
    <row r="61" spans="1:8" ht="15" customHeight="1">
      <c r="A61" s="11"/>
      <c r="B61" s="11"/>
      <c r="C61" s="17" t="s">
        <v>20</v>
      </c>
      <c r="D61" s="11"/>
      <c r="E61" s="78" t="s">
        <v>53</v>
      </c>
      <c r="F61" s="79"/>
      <c r="G61" s="79"/>
      <c r="H61" s="80"/>
    </row>
    <row r="62" spans="1:8" ht="15" customHeight="1">
      <c r="A62" s="11"/>
      <c r="B62" s="11"/>
      <c r="C62" s="17" t="s">
        <v>21</v>
      </c>
      <c r="D62" s="11"/>
      <c r="E62" s="78" t="s">
        <v>54</v>
      </c>
      <c r="F62" s="79"/>
      <c r="G62" s="79"/>
      <c r="H62" s="80"/>
    </row>
  </sheetData>
  <mergeCells count="3">
    <mergeCell ref="E61:H61"/>
    <mergeCell ref="E62:H62"/>
    <mergeCell ref="A59:H60"/>
  </mergeCells>
  <conditionalFormatting sqref="H13:H15 A21:B21 A25:B25 D61:E62 C13:G13 D14:G15 A27:H27 A20:H20 A51:H51 A24:H24 A30:D30 D31 E30:H32 E15:E19 A61:B62 B29 B23 B10:B19 A13:A19 D33:E46 B48:B50 D48:E50 H48:H50 D53:E53 D54:G54 D55:H58 B55:B58 A55:A59 D10:H12 D16:H19 D21:H23 G40:H40 D25:H26 D28:H29 G32:G39 F48:G48 G49:H49 G53:H54 B33:B34 F33:G41 H33:H46 B37:B46">
    <cfRule type="expression" dxfId="43" priority="126">
      <formula>$A10="X"</formula>
    </cfRule>
  </conditionalFormatting>
  <conditionalFormatting sqref="B22">
    <cfRule type="expression" dxfId="42" priority="118">
      <formula>$A22="X"</formula>
    </cfRule>
  </conditionalFormatting>
  <conditionalFormatting sqref="B26">
    <cfRule type="expression" dxfId="41" priority="114">
      <formula>$A26="X"</formula>
    </cfRule>
  </conditionalFormatting>
  <conditionalFormatting sqref="A28:B28">
    <cfRule type="expression" dxfId="40" priority="112">
      <formula>$A28="X"</formula>
    </cfRule>
  </conditionalFormatting>
  <conditionalFormatting sqref="A31:B31">
    <cfRule type="expression" dxfId="39" priority="84">
      <formula>$A31="X"</formula>
    </cfRule>
  </conditionalFormatting>
  <conditionalFormatting sqref="B32">
    <cfRule type="expression" dxfId="38" priority="83">
      <formula>$A32="X"</formula>
    </cfRule>
  </conditionalFormatting>
  <conditionalFormatting sqref="D32">
    <cfRule type="expression" dxfId="37" priority="79">
      <formula>$A32="X"</formula>
    </cfRule>
  </conditionalFormatting>
  <conditionalFormatting sqref="H54">
    <cfRule type="expression" dxfId="36" priority="68">
      <formula>$A54="X"</formula>
    </cfRule>
  </conditionalFormatting>
  <conditionalFormatting sqref="B53:B54">
    <cfRule type="expression" dxfId="35" priority="67">
      <formula>$A53="X"</formula>
    </cfRule>
  </conditionalFormatting>
  <conditionalFormatting sqref="C57">
    <cfRule type="expression" dxfId="34" priority="41">
      <formula>$A57="X"</formula>
    </cfRule>
  </conditionalFormatting>
  <conditionalFormatting sqref="A9:A12">
    <cfRule type="expression" dxfId="33" priority="38">
      <formula>$A9="X"</formula>
    </cfRule>
  </conditionalFormatting>
  <conditionalFormatting sqref="A26">
    <cfRule type="expression" dxfId="32" priority="33">
      <formula>$A26="X"</formula>
    </cfRule>
  </conditionalFormatting>
  <conditionalFormatting sqref="A22">
    <cfRule type="expression" dxfId="31" priority="35">
      <formula>$A22="X"</formula>
    </cfRule>
  </conditionalFormatting>
  <conditionalFormatting sqref="A23">
    <cfRule type="expression" dxfId="30" priority="34">
      <formula>$A23="X"</formula>
    </cfRule>
  </conditionalFormatting>
  <conditionalFormatting sqref="A29">
    <cfRule type="expression" dxfId="29" priority="32">
      <formula>$A29="X"</formula>
    </cfRule>
  </conditionalFormatting>
  <conditionalFormatting sqref="A32">
    <cfRule type="expression" dxfId="28" priority="31">
      <formula>$A32="X"</formula>
    </cfRule>
  </conditionalFormatting>
  <conditionalFormatting sqref="A33:A34">
    <cfRule type="expression" dxfId="27" priority="30">
      <formula>$A33="X"</formula>
    </cfRule>
  </conditionalFormatting>
  <conditionalFormatting sqref="A39">
    <cfRule type="expression" dxfId="26" priority="29">
      <formula>$A39="X"</formula>
    </cfRule>
  </conditionalFormatting>
  <conditionalFormatting sqref="A40">
    <cfRule type="expression" dxfId="25" priority="28">
      <formula>$A40="X"</formula>
    </cfRule>
  </conditionalFormatting>
  <conditionalFormatting sqref="F42:G42">
    <cfRule type="expression" dxfId="24" priority="27">
      <formula>$A42="X"</formula>
    </cfRule>
  </conditionalFormatting>
  <conditionalFormatting sqref="F43:G43">
    <cfRule type="expression" dxfId="23" priority="26">
      <formula>$A43="X"</formula>
    </cfRule>
  </conditionalFormatting>
  <conditionalFormatting sqref="A41:A43">
    <cfRule type="expression" dxfId="22" priority="25">
      <formula>$A41="X"</formula>
    </cfRule>
  </conditionalFormatting>
  <conditionalFormatting sqref="F44:G44">
    <cfRule type="expression" dxfId="21" priority="24">
      <formula>$A44="X"</formula>
    </cfRule>
  </conditionalFormatting>
  <conditionalFormatting sqref="F45:G45">
    <cfRule type="expression" dxfId="20" priority="23">
      <formula>$A45="X"</formula>
    </cfRule>
  </conditionalFormatting>
  <conditionalFormatting sqref="F46:G46">
    <cfRule type="expression" dxfId="19" priority="22">
      <formula>$A46="X"</formula>
    </cfRule>
  </conditionalFormatting>
  <conditionalFormatting sqref="A44:A46">
    <cfRule type="expression" dxfId="18" priority="21">
      <formula>$A44="X"</formula>
    </cfRule>
  </conditionalFormatting>
  <conditionalFormatting sqref="B47 D47:H47 B50 G47:G48 F48:G50 F53:G53 G54">
    <cfRule type="expression" dxfId="17" priority="128">
      <formula>#REF!="X"</formula>
    </cfRule>
  </conditionalFormatting>
  <conditionalFormatting sqref="F47:G48">
    <cfRule type="expression" dxfId="16" priority="20">
      <formula>$A47="X"</formula>
    </cfRule>
  </conditionalFormatting>
  <conditionalFormatting sqref="A47:A48">
    <cfRule type="expression" dxfId="15" priority="19">
      <formula>$A47="X"</formula>
    </cfRule>
  </conditionalFormatting>
  <conditionalFormatting sqref="F49:G50">
    <cfRule type="expression" dxfId="14" priority="18">
      <formula>$A49="X"</formula>
    </cfRule>
  </conditionalFormatting>
  <conditionalFormatting sqref="F49:G50">
    <cfRule type="expression" dxfId="13" priority="16">
      <formula>$A49="X"</formula>
    </cfRule>
  </conditionalFormatting>
  <conditionalFormatting sqref="A49">
    <cfRule type="expression" dxfId="12" priority="15">
      <formula>$A49="X"</formula>
    </cfRule>
  </conditionalFormatting>
  <conditionalFormatting sqref="A50">
    <cfRule type="expression" dxfId="11" priority="14">
      <formula>$A50="X"</formula>
    </cfRule>
  </conditionalFormatting>
  <conditionalFormatting sqref="F53:G53">
    <cfRule type="expression" dxfId="10" priority="12">
      <formula>$A53="X"</formula>
    </cfRule>
  </conditionalFormatting>
  <conditionalFormatting sqref="F53:G53">
    <cfRule type="expression" dxfId="9" priority="10">
      <formula>$A53="X"</formula>
    </cfRule>
  </conditionalFormatting>
  <conditionalFormatting sqref="A53">
    <cfRule type="expression" dxfId="8" priority="9">
      <formula>$A53="X"</formula>
    </cfRule>
  </conditionalFormatting>
  <conditionalFormatting sqref="A54">
    <cfRule type="expression" dxfId="7" priority="8">
      <formula>$A54="X"</formula>
    </cfRule>
  </conditionalFormatting>
  <conditionalFormatting sqref="G53">
    <cfRule type="expression" dxfId="6" priority="7">
      <formula>$A53="X"</formula>
    </cfRule>
  </conditionalFormatting>
  <conditionalFormatting sqref="G53">
    <cfRule type="expression" dxfId="5" priority="6">
      <formula>$A53="X"</formula>
    </cfRule>
  </conditionalFormatting>
  <conditionalFormatting sqref="G54">
    <cfRule type="expression" dxfId="4" priority="4">
      <formula>$A54="X"</formula>
    </cfRule>
  </conditionalFormatting>
  <conditionalFormatting sqref="G54">
    <cfRule type="expression" dxfId="3" priority="3">
      <formula>$A54="X"</formula>
    </cfRule>
  </conditionalFormatting>
  <conditionalFormatting sqref="A35">
    <cfRule type="expression" dxfId="2" priority="2">
      <formula>$A35="X"</formula>
    </cfRule>
  </conditionalFormatting>
  <conditionalFormatting sqref="B35:B38">
    <cfRule type="expression" dxfId="1" priority="130">
      <formula>$A34="X"</formula>
    </cfRule>
  </conditionalFormatting>
  <conditionalFormatting sqref="A36:A38">
    <cfRule type="expression" dxfId="0" priority="1">
      <formula>$A36="X"</formula>
    </cfRule>
  </conditionalFormatting>
  <pageMargins left="0.51181102362204722" right="0.23622047244094491" top="0.31496062992125984" bottom="0.47244094488188981" header="0.31496062992125984" footer="0.19685039370078741"/>
  <pageSetup paperSize="9" scale="9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MADALENA FINAL</vt:lpstr>
      <vt:lpstr>'MADALENA FINAL'!Area_de_impressao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paco.convenios02</cp:lastModifiedBy>
  <cp:lastPrinted>2024-07-04T12:53:44Z</cp:lastPrinted>
  <dcterms:created xsi:type="dcterms:W3CDTF">2014-08-02T11:14:50Z</dcterms:created>
  <dcterms:modified xsi:type="dcterms:W3CDTF">2024-07-04T13:31:43Z</dcterms:modified>
</cp:coreProperties>
</file>